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2040" windowHeight="1185"/>
  </bookViews>
  <sheets>
    <sheet name="Документ" sheetId="1" r:id="rId1"/>
  </sheets>
  <definedNames>
    <definedName name="_xlnm._FilterDatabase" localSheetId="0" hidden="1">Документ!$A$8:$H$53</definedName>
    <definedName name="_xlnm.Print_Titles" localSheetId="0">Документ!$6:$8</definedName>
    <definedName name="_xlnm.Print_Area" localSheetId="0">Документ!$A:$H</definedName>
  </definedNames>
  <calcPr calcId="145621"/>
</workbook>
</file>

<file path=xl/calcChain.xml><?xml version="1.0" encoding="utf-8"?>
<calcChain xmlns="http://schemas.openxmlformats.org/spreadsheetml/2006/main">
  <c r="F20" i="1" l="1"/>
  <c r="D51" i="1"/>
  <c r="D49" i="1"/>
  <c r="D44" i="1"/>
  <c r="D42" i="1"/>
  <c r="D36" i="1"/>
  <c r="D34" i="1"/>
  <c r="D30" i="1"/>
  <c r="D24" i="1"/>
  <c r="D20" i="1"/>
  <c r="D18" i="1"/>
  <c r="D9" i="1"/>
  <c r="D53" i="1" l="1"/>
  <c r="E34" i="1"/>
  <c r="F34" i="1"/>
  <c r="G34" i="1" s="1"/>
  <c r="H35" i="1"/>
  <c r="G35" i="1"/>
  <c r="H34" i="1" l="1"/>
  <c r="H52" i="1"/>
  <c r="G52" i="1"/>
  <c r="H50" i="1"/>
  <c r="G50" i="1"/>
  <c r="H48" i="1"/>
  <c r="G48" i="1"/>
  <c r="H47" i="1"/>
  <c r="G47" i="1"/>
  <c r="H46" i="1"/>
  <c r="G46" i="1"/>
  <c r="H45" i="1"/>
  <c r="G45" i="1"/>
  <c r="H43" i="1"/>
  <c r="G43" i="1"/>
  <c r="H41" i="1"/>
  <c r="G41" i="1"/>
  <c r="H40" i="1"/>
  <c r="G40" i="1"/>
  <c r="H39" i="1"/>
  <c r="G39" i="1"/>
  <c r="H38" i="1"/>
  <c r="G38" i="1"/>
  <c r="H37" i="1"/>
  <c r="G37" i="1"/>
  <c r="H33" i="1"/>
  <c r="G33" i="1"/>
  <c r="H32" i="1"/>
  <c r="G32" i="1"/>
  <c r="H31" i="1"/>
  <c r="G31" i="1"/>
  <c r="H29" i="1"/>
  <c r="G29" i="1"/>
  <c r="H28" i="1"/>
  <c r="G28" i="1"/>
  <c r="H27" i="1"/>
  <c r="G27" i="1"/>
  <c r="H26" i="1"/>
  <c r="G26" i="1"/>
  <c r="H25" i="1"/>
  <c r="G25" i="1"/>
  <c r="H23" i="1"/>
  <c r="G23" i="1"/>
  <c r="H22" i="1"/>
  <c r="G22" i="1"/>
  <c r="H21" i="1"/>
  <c r="G21" i="1"/>
  <c r="H19" i="1"/>
  <c r="G19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F51" i="1" l="1"/>
  <c r="E20" i="1"/>
  <c r="E9" i="1"/>
  <c r="E24" i="1"/>
  <c r="E30" i="1"/>
  <c r="E36" i="1"/>
  <c r="E42" i="1"/>
  <c r="E44" i="1"/>
  <c r="E49" i="1"/>
  <c r="F30" i="1"/>
  <c r="F24" i="1"/>
  <c r="F18" i="1"/>
  <c r="F44" i="1"/>
  <c r="E51" i="1"/>
  <c r="F49" i="1"/>
  <c r="F42" i="1"/>
  <c r="F36" i="1"/>
  <c r="E18" i="1"/>
  <c r="F9" i="1"/>
  <c r="G10" i="1"/>
  <c r="H10" i="1"/>
  <c r="E53" i="1" l="1"/>
  <c r="G9" i="1"/>
  <c r="F53" i="1"/>
  <c r="G53" i="1" s="1"/>
  <c r="H9" i="1"/>
  <c r="H51" i="1"/>
  <c r="G51" i="1"/>
  <c r="H49" i="1"/>
  <c r="G49" i="1"/>
  <c r="H44" i="1"/>
  <c r="G44" i="1"/>
  <c r="H42" i="1"/>
  <c r="G42" i="1"/>
  <c r="H36" i="1"/>
  <c r="G36" i="1"/>
  <c r="H30" i="1"/>
  <c r="G30" i="1"/>
  <c r="H24" i="1"/>
  <c r="G24" i="1"/>
  <c r="H20" i="1"/>
  <c r="G20" i="1"/>
  <c r="G18" i="1"/>
  <c r="H18" i="1"/>
  <c r="H53" i="1" l="1"/>
</calcChain>
</file>

<file path=xl/sharedStrings.xml><?xml version="1.0" encoding="utf-8"?>
<sst xmlns="http://schemas.openxmlformats.org/spreadsheetml/2006/main" count="144" uniqueCount="70">
  <si>
    <t>Наименование</t>
  </si>
  <si>
    <t>раз-дела</t>
  </si>
  <si>
    <t>подраз-дела</t>
  </si>
  <si>
    <t>Общегосударственные вопросы</t>
  </si>
  <si>
    <t>01</t>
  </si>
  <si>
    <t>00</t>
  </si>
  <si>
    <t xml:space="preserve">  Функционирование высшего должностного лица субъекта Российской Федерации и муниципального образования</t>
  </si>
  <si>
    <t>02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</si>
  <si>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</si>
  <si>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</si>
  <si>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</si>
  <si>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</si>
  <si>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Судебная система</t>
  </si>
  <si>
    <t>05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</si>
  <si>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</si>
  <si>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</si>
  <si>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Обеспечение проведения выборов и референдумов</t>
  </si>
  <si>
    <t>07</t>
  </si>
  <si>
    <t xml:space="preserve">  Резервные фонды</t>
  </si>
  <si>
    <t>11</t>
  </si>
  <si>
    <t xml:space="preserve">  Другие общегосударственные вопросы</t>
  </si>
  <si>
    <t>13</t>
  </si>
  <si>
    <t>Национальная оборона</t>
  </si>
  <si>
    <t xml:space="preserve">  Мобилизационная и вневойсковая подготовка</t>
  </si>
  <si>
    <t>Национальная безопасность и правоохранительная деятельность</t>
  </si>
  <si>
    <t xml:space="preserve">  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</si>
  <si>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</si>
  <si>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 xml:space="preserve">  Обеспечение пожарной безопасности</t>
  </si>
  <si>
    <t>10</t>
  </si>
  <si>
    <t>Национальная экономика</t>
  </si>
  <si>
    <t>08</t>
  </si>
  <si>
    <t xml:space="preserve">  Связь и информатика</t>
  </si>
  <si>
    <t xml:space="preserve">  Другие вопросы в области национальной экономики</t>
  </si>
  <si>
    <t>12</t>
  </si>
  <si>
    <t>Жилищно-коммунальное хозяйство</t>
  </si>
  <si>
    <t xml:space="preserve">  Жилищное хозяйство</t>
  </si>
  <si>
    <t xml:space="preserve">  Коммунальное хозяйство</t>
  </si>
  <si>
    <t>Образование</t>
  </si>
  <si>
    <t xml:space="preserve">  Дошкольное образование</t>
  </si>
  <si>
    <t xml:space="preserve">  Общее образование</t>
  </si>
  <si>
    <t xml:space="preserve">  Молодежная политика и оздоровление детей</t>
  </si>
  <si>
    <t xml:space="preserve">  Другие вопросы в области образования</t>
  </si>
  <si>
    <t>Культура, кинематография</t>
  </si>
  <si>
    <t xml:space="preserve">  Культура</t>
  </si>
  <si>
    <t>Социальная политика</t>
  </si>
  <si>
    <t xml:space="preserve">  Пенсионное обеспечение</t>
  </si>
  <si>
    <t xml:space="preserve">  Социальное обеспечение населения</t>
  </si>
  <si>
    <t xml:space="preserve">  Охрана семьи и детства</t>
  </si>
  <si>
    <t xml:space="preserve">  Другие вопросы в области социальной политики</t>
  </si>
  <si>
    <t>Физическая культура и спорт</t>
  </si>
  <si>
    <t xml:space="preserve">  Физическая культура</t>
  </si>
  <si>
    <t>Обслуживание государственного и муниципального долга</t>
  </si>
  <si>
    <t xml:space="preserve">  Обслуживание государственного внутреннего и муниципального долга</t>
  </si>
  <si>
    <t>Итого</t>
  </si>
  <si>
    <t xml:space="preserve">  Благоустройство</t>
  </si>
  <si>
    <t xml:space="preserve">  Дополнительное образование детей</t>
  </si>
  <si>
    <t>(рублей)</t>
  </si>
  <si>
    <t>14</t>
  </si>
  <si>
    <t>Дорожное хозяйство (дорожные фонды)</t>
  </si>
  <si>
    <t>Сельское хозяйство и рыболовство</t>
  </si>
  <si>
    <t>Другие вопросы в области национальной безопасности и правохранительной деятельности</t>
  </si>
  <si>
    <t>Транспорт</t>
  </si>
  <si>
    <t>Сведения об исполнении консолидированного бюджета Волотовского муниципального округа  по расходам по разделам и подразделам</t>
  </si>
  <si>
    <t>Исполнено за  1 полугодие 2022 года</t>
  </si>
  <si>
    <t>Охрана окружающей среды</t>
  </si>
  <si>
    <t>за 1 полугодие 2023 года</t>
  </si>
  <si>
    <t>Уточненная роспись на 2023 год</t>
  </si>
  <si>
    <t>Исполнено за  1 полугодие 2023 года</t>
  </si>
  <si>
    <t>Процент исполнения к уточненной росписи на 2023 год</t>
  </si>
  <si>
    <t>Динамика к аналогичному периоду 2022 года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</si>
</sst>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</font>
    <font>
      <b/>
      <sz val="11"/>
      <name val="Calibri"/>
      <family val="2"/>
    </font>
    <font>
      <sz val="10"/>
      <name val="Arial Cyr"/>
      <charset val="204"/>
    </font>
    <font>
      <sz val="11"/>
      <name val="Calibri"/>
      <family val="2"/>
    </font>
    <font>
      <sz val="10"/>
      <color indexed="8"/>
      <name val="Arial Cyr"/>
      <family val="2"/>
    </font>
    <font>
      <b/>
      <sz val="10"/>
      <color indexed="8"/>
      <name val="Arial Cyr"/>
      <family val="2"/>
    </font>
    <font>
      <b/>
      <sz val="11"/>
      <color indexed="8"/>
      <name val="Arial Cyr"/>
      <family val="2"/>
    </font>
    <font>
      <sz val="11"/>
      <color indexed="8"/>
      <name val="Arial Cyr"/>
      <family val="2"/>
    </font>
    <font>
      <b/>
      <sz val="14"/>
      <color indexed="8"/>
      <name val="Times New Roman"/>
      <family val="1"/>
      <charset val="204"/>
    </font>
    <font>
      <sz val="11"/>
      <color indexed="8"/>
      <name val="Arial Cyr"/>
      <charset val="204"/>
    </font>
    <font>
      <b/>
      <sz val="11"/>
      <color indexed="8"/>
      <name val="Arial Cyr"/>
      <charset val="204"/>
    </font>
    <font>
      <sz val="10"/>
      <name val="Arial Cyr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4">
    <xf numFmtId="0" fontId="0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2" borderId="0"/>
    <xf numFmtId="0" fontId="12" fillId="0" borderId="0">
      <alignment horizontal="left" vertical="top" wrapText="1"/>
    </xf>
    <xf numFmtId="0" fontId="12" fillId="0" borderId="0"/>
    <xf numFmtId="0" fontId="13" fillId="0" borderId="0">
      <alignment horizontal="center" wrapText="1"/>
    </xf>
    <xf numFmtId="0" fontId="13" fillId="0" borderId="0">
      <alignment horizontal="center"/>
    </xf>
    <xf numFmtId="0" fontId="12" fillId="0" borderId="0">
      <alignment wrapText="1"/>
    </xf>
    <xf numFmtId="0" fontId="12" fillId="0" borderId="0">
      <alignment horizontal="right"/>
    </xf>
    <xf numFmtId="0" fontId="12" fillId="2" borderId="8"/>
    <xf numFmtId="0" fontId="12" fillId="0" borderId="9">
      <alignment horizontal="center" vertical="center" wrapText="1"/>
    </xf>
    <xf numFmtId="0" fontId="12" fillId="0" borderId="10"/>
    <xf numFmtId="0" fontId="12" fillId="0" borderId="9">
      <alignment horizontal="center" vertical="center" shrinkToFit="1"/>
    </xf>
    <xf numFmtId="0" fontId="12" fillId="2" borderId="11"/>
    <xf numFmtId="0" fontId="14" fillId="0" borderId="9">
      <alignment horizontal="left"/>
    </xf>
    <xf numFmtId="4" fontId="14" fillId="3" borderId="9">
      <alignment horizontal="right" vertical="top" shrinkToFit="1"/>
    </xf>
    <xf numFmtId="0" fontId="12" fillId="2" borderId="12"/>
    <xf numFmtId="0" fontId="12" fillId="0" borderId="11"/>
    <xf numFmtId="0" fontId="12" fillId="0" borderId="0">
      <alignment horizontal="left" wrapText="1"/>
    </xf>
    <xf numFmtId="49" fontId="12" fillId="0" borderId="9">
      <alignment horizontal="left" vertical="top" wrapText="1"/>
    </xf>
    <xf numFmtId="4" fontId="12" fillId="4" borderId="9">
      <alignment horizontal="right" vertical="top" shrinkToFit="1"/>
    </xf>
    <xf numFmtId="0" fontId="12" fillId="2" borderId="12">
      <alignment horizontal="center"/>
    </xf>
    <xf numFmtId="0" fontId="12" fillId="2" borderId="0">
      <alignment horizontal="center"/>
    </xf>
    <xf numFmtId="4" fontId="12" fillId="0" borderId="9">
      <alignment horizontal="right" vertical="top" shrinkToFit="1"/>
    </xf>
    <xf numFmtId="49" fontId="14" fillId="0" borderId="9">
      <alignment horizontal="left" vertical="top" wrapText="1"/>
    </xf>
    <xf numFmtId="0" fontId="12" fillId="2" borderId="0">
      <alignment horizontal="left"/>
    </xf>
    <xf numFmtId="4" fontId="12" fillId="0" borderId="10">
      <alignment horizontal="right" shrinkToFit="1"/>
    </xf>
    <xf numFmtId="4" fontId="12" fillId="0" borderId="0">
      <alignment horizontal="right" shrinkToFit="1"/>
    </xf>
    <xf numFmtId="0" fontId="12" fillId="2" borderId="11">
      <alignment horizontal="center"/>
    </xf>
    <xf numFmtId="0" fontId="2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2" fillId="0" borderId="0" xfId="8" applyNumberFormat="1" applyProtection="1">
      <protection locked="0"/>
    </xf>
    <xf numFmtId="0" fontId="13" fillId="0" borderId="0" xfId="10" applyNumberFormat="1" applyProtection="1">
      <alignment horizontal="center"/>
      <protection locked="0"/>
    </xf>
    <xf numFmtId="0" fontId="12" fillId="0" borderId="0" xfId="11" applyNumberFormat="1" applyProtection="1">
      <alignment wrapText="1"/>
      <protection locked="0"/>
    </xf>
    <xf numFmtId="0" fontId="12" fillId="0" borderId="0" xfId="12" applyNumberFormat="1" applyProtection="1">
      <alignment horizontal="right"/>
      <protection locked="0"/>
    </xf>
    <xf numFmtId="0" fontId="12" fillId="0" borderId="10" xfId="15" applyNumberFormat="1" applyProtection="1">
      <protection locked="0"/>
    </xf>
    <xf numFmtId="0" fontId="12" fillId="0" borderId="9" xfId="16" applyNumberFormat="1" applyProtection="1">
      <alignment horizontal="center" vertical="center" shrinkToFit="1"/>
      <protection locked="0"/>
    </xf>
    <xf numFmtId="0" fontId="12" fillId="0" borderId="11" xfId="21" applyNumberFormat="1" applyProtection="1">
      <protection locked="0"/>
    </xf>
    <xf numFmtId="0" fontId="12" fillId="0" borderId="1" xfId="16" applyNumberFormat="1" applyBorder="1" applyProtection="1">
      <alignment horizontal="center" vertical="center" shrinkToFit="1"/>
      <protection locked="0"/>
    </xf>
    <xf numFmtId="0" fontId="5" fillId="0" borderId="10" xfId="15" applyNumberFormat="1" applyFont="1" applyProtection="1">
      <protection locked="0"/>
    </xf>
    <xf numFmtId="0" fontId="5" fillId="0" borderId="0" xfId="8" applyNumberFormat="1" applyFont="1" applyProtection="1">
      <protection locked="0"/>
    </xf>
    <xf numFmtId="0" fontId="1" fillId="0" borderId="0" xfId="0" applyFont="1" applyProtection="1">
      <protection locked="0"/>
    </xf>
    <xf numFmtId="0" fontId="12" fillId="0" borderId="9" xfId="16" applyNumberFormat="1" applyFill="1" applyProtection="1">
      <alignment horizontal="center" vertical="center" shrinkToFit="1"/>
      <protection locked="0"/>
    </xf>
    <xf numFmtId="0" fontId="12" fillId="0" borderId="11" xfId="21" applyNumberFormat="1" applyFill="1" applyProtection="1">
      <protection locked="0"/>
    </xf>
    <xf numFmtId="0" fontId="0" fillId="0" borderId="0" xfId="0" applyFill="1" applyProtection="1">
      <protection locked="0"/>
    </xf>
    <xf numFmtId="49" fontId="6" fillId="0" borderId="9" xfId="23" applyNumberFormat="1" applyFont="1" applyProtection="1">
      <alignment horizontal="left" vertical="top" wrapText="1"/>
      <protection locked="0"/>
    </xf>
    <xf numFmtId="49" fontId="6" fillId="0" borderId="9" xfId="23" applyNumberFormat="1" applyFont="1" applyAlignment="1" applyProtection="1">
      <alignment horizontal="center" vertical="top" wrapText="1"/>
      <protection locked="0"/>
    </xf>
    <xf numFmtId="49" fontId="7" fillId="0" borderId="9" xfId="23" applyNumberFormat="1" applyFont="1" applyProtection="1">
      <alignment horizontal="left" vertical="top" wrapText="1"/>
      <protection locked="0"/>
    </xf>
    <xf numFmtId="49" fontId="7" fillId="0" borderId="9" xfId="23" applyNumberFormat="1" applyFont="1" applyAlignment="1" applyProtection="1">
      <alignment horizontal="center" vertical="top" wrapText="1"/>
      <protection locked="0"/>
    </xf>
    <xf numFmtId="0" fontId="6" fillId="0" borderId="9" xfId="18" applyNumberFormat="1" applyFont="1" applyProtection="1">
      <alignment horizontal="left"/>
      <protection locked="0"/>
    </xf>
    <xf numFmtId="0" fontId="6" fillId="0" borderId="9" xfId="18" applyNumberFormat="1" applyFont="1" applyAlignment="1" applyProtection="1">
      <alignment horizontal="center"/>
      <protection locked="0"/>
    </xf>
    <xf numFmtId="49" fontId="9" fillId="0" borderId="9" xfId="23" applyNumberFormat="1" applyFont="1" applyAlignment="1" applyProtection="1">
      <alignment horizontal="center" vertical="top" wrapText="1"/>
      <protection locked="0"/>
    </xf>
    <xf numFmtId="49" fontId="9" fillId="0" borderId="9" xfId="23" applyNumberFormat="1" applyFont="1" applyProtection="1">
      <alignment horizontal="left" vertical="top" wrapText="1"/>
      <protection locked="0"/>
    </xf>
    <xf numFmtId="4" fontId="6" fillId="0" borderId="9" xfId="24" applyNumberFormat="1" applyFont="1" applyFill="1" applyProtection="1">
      <alignment horizontal="right" vertical="top" shrinkToFit="1"/>
      <protection locked="0"/>
    </xf>
    <xf numFmtId="4" fontId="7" fillId="0" borderId="9" xfId="24" applyNumberFormat="1" applyFont="1" applyFill="1" applyProtection="1">
      <alignment horizontal="right" vertical="top" shrinkToFit="1"/>
      <protection locked="0"/>
    </xf>
    <xf numFmtId="4" fontId="9" fillId="0" borderId="9" xfId="24" applyNumberFormat="1" applyFont="1" applyFill="1" applyProtection="1">
      <alignment horizontal="right" vertical="top" shrinkToFit="1"/>
      <protection locked="0"/>
    </xf>
    <xf numFmtId="4" fontId="6" fillId="0" borderId="9" xfId="19" applyNumberFormat="1" applyFont="1" applyFill="1" applyProtection="1">
      <alignment horizontal="right" vertical="top" shrinkToFit="1"/>
      <protection locked="0"/>
    </xf>
    <xf numFmtId="4" fontId="10" fillId="0" borderId="9" xfId="24" applyNumberFormat="1" applyFont="1" applyFill="1" applyProtection="1">
      <alignment horizontal="right" vertical="top" shrinkToFit="1"/>
      <protection locked="0"/>
    </xf>
    <xf numFmtId="49" fontId="10" fillId="0" borderId="9" xfId="23" applyNumberFormat="1" applyFont="1" applyProtection="1">
      <alignment horizontal="left" vertical="top" wrapText="1"/>
      <protection locked="0"/>
    </xf>
    <xf numFmtId="49" fontId="10" fillId="0" borderId="9" xfId="23" applyNumberFormat="1" applyFont="1" applyAlignment="1" applyProtection="1">
      <alignment horizontal="center" vertical="top" wrapText="1"/>
      <protection locked="0"/>
    </xf>
    <xf numFmtId="0" fontId="12" fillId="0" borderId="7" xfId="14" applyNumberFormat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34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  <cellStyle name="Обычный 2" xfId="3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 fitToPage="1"/>
  </sheetPr>
  <dimension ref="A1:P54"/>
  <sheetViews>
    <sheetView showGridLines="0" tabSelected="1" zoomScaleNormal="100" workbookViewId="0">
      <pane ySplit="8" topLeftCell="A48" activePane="bottomLeft" state="frozen"/>
      <selection pane="bottomLeft" activeCell="F20" sqref="F20"/>
    </sheetView>
  </sheetViews>
  <sheetFormatPr defaultRowHeight="15" outlineLevelRow="1" x14ac:dyDescent="0.25"/>
  <cols>
    <col min="1" max="1" width="40.7109375" style="1" customWidth="1"/>
    <col min="2" max="3" width="7.42578125" style="1" customWidth="1"/>
    <col min="4" max="6" width="16.7109375" style="15" customWidth="1"/>
    <col min="7" max="7" width="14.42578125" style="15" customWidth="1"/>
    <col min="8" max="8" width="14.5703125" style="1" customWidth="1"/>
    <col min="9" max="14" width="0.140625" style="1" customWidth="1"/>
    <col min="15" max="16384" width="9.140625" style="1"/>
  </cols>
  <sheetData>
    <row r="1" spans="1:16" ht="15" customHeight="1" x14ac:dyDescent="0.25">
      <c r="A1" s="34"/>
      <c r="B1" s="34"/>
      <c r="C1" s="34"/>
      <c r="D1" s="34"/>
      <c r="E1" s="34"/>
      <c r="F1" s="34"/>
      <c r="G1" s="34"/>
      <c r="H1" s="34"/>
      <c r="I1" s="2"/>
      <c r="J1" s="2"/>
      <c r="K1" s="2"/>
      <c r="L1" s="2"/>
      <c r="M1" s="2"/>
      <c r="N1" s="2"/>
      <c r="O1" s="2"/>
    </row>
    <row r="2" spans="1:16" ht="39" customHeight="1" x14ac:dyDescent="0.3">
      <c r="A2" s="37" t="s">
        <v>62</v>
      </c>
      <c r="B2" s="37"/>
      <c r="C2" s="37"/>
      <c r="D2" s="37"/>
      <c r="E2" s="37"/>
      <c r="F2" s="37"/>
      <c r="G2" s="37"/>
      <c r="H2" s="37"/>
      <c r="I2" s="3"/>
      <c r="J2" s="3"/>
      <c r="K2" s="3"/>
      <c r="L2" s="3"/>
      <c r="M2" s="3"/>
      <c r="N2" s="3"/>
      <c r="O2" s="3"/>
    </row>
    <row r="3" spans="1:16" ht="15.75" customHeight="1" x14ac:dyDescent="0.3">
      <c r="A3" s="38" t="s">
        <v>65</v>
      </c>
      <c r="B3" s="38"/>
      <c r="C3" s="38"/>
      <c r="D3" s="38"/>
      <c r="E3" s="38"/>
      <c r="F3" s="38"/>
      <c r="G3" s="38"/>
      <c r="H3" s="38"/>
      <c r="I3" s="3"/>
      <c r="J3" s="3"/>
      <c r="K3" s="3"/>
      <c r="L3" s="3"/>
      <c r="M3" s="3"/>
      <c r="N3" s="3"/>
      <c r="O3" s="3"/>
    </row>
    <row r="4" spans="1:16" ht="15" customHeight="1" x14ac:dyDescent="0.25">
      <c r="A4" s="35"/>
      <c r="B4" s="35"/>
      <c r="C4" s="35"/>
      <c r="D4" s="35"/>
      <c r="E4" s="35"/>
      <c r="F4" s="35"/>
      <c r="G4" s="35"/>
      <c r="H4" s="35"/>
      <c r="I4" s="4"/>
      <c r="J4" s="4"/>
      <c r="K4" s="4"/>
      <c r="L4" s="4"/>
      <c r="M4" s="4"/>
      <c r="N4" s="4"/>
      <c r="O4" s="4"/>
    </row>
    <row r="5" spans="1:16" ht="12.75" customHeight="1" x14ac:dyDescent="0.25">
      <c r="A5" s="36" t="s">
        <v>56</v>
      </c>
      <c r="B5" s="36"/>
      <c r="C5" s="36"/>
      <c r="D5" s="36"/>
      <c r="E5" s="36"/>
      <c r="F5" s="36"/>
      <c r="G5" s="36"/>
      <c r="H5" s="36"/>
      <c r="I5" s="5"/>
      <c r="J5" s="5"/>
      <c r="K5" s="5"/>
      <c r="L5" s="5"/>
      <c r="M5" s="5"/>
      <c r="N5" s="5"/>
      <c r="O5" s="5"/>
    </row>
    <row r="6" spans="1:16" ht="15" customHeight="1" x14ac:dyDescent="0.25">
      <c r="A6" s="43" t="s">
        <v>0</v>
      </c>
      <c r="B6" s="31" t="s">
        <v>1</v>
      </c>
      <c r="C6" s="31" t="s">
        <v>2</v>
      </c>
      <c r="D6" s="41" t="s">
        <v>63</v>
      </c>
      <c r="E6" s="39" t="s">
        <v>66</v>
      </c>
      <c r="F6" s="39" t="s">
        <v>67</v>
      </c>
      <c r="G6" s="32" t="s">
        <v>69</v>
      </c>
      <c r="H6" s="32" t="s">
        <v>68</v>
      </c>
      <c r="I6" s="6"/>
      <c r="J6" s="2"/>
      <c r="K6" s="2"/>
      <c r="L6" s="2"/>
      <c r="M6" s="2"/>
      <c r="N6" s="2"/>
      <c r="O6" s="2"/>
    </row>
    <row r="7" spans="1:16" ht="60" customHeight="1" x14ac:dyDescent="0.25">
      <c r="A7" s="44"/>
      <c r="B7" s="31"/>
      <c r="C7" s="31"/>
      <c r="D7" s="42"/>
      <c r="E7" s="40"/>
      <c r="F7" s="40"/>
      <c r="G7" s="33"/>
      <c r="H7" s="33"/>
      <c r="I7" s="6"/>
      <c r="J7" s="2"/>
      <c r="K7" s="2"/>
      <c r="L7" s="2"/>
      <c r="M7" s="2"/>
      <c r="N7" s="2"/>
      <c r="O7" s="2"/>
    </row>
    <row r="8" spans="1:16" ht="12.75" customHeight="1" x14ac:dyDescent="0.25">
      <c r="A8" s="7">
        <v>1</v>
      </c>
      <c r="B8" s="9">
        <v>2</v>
      </c>
      <c r="C8" s="9">
        <v>3</v>
      </c>
      <c r="D8" s="13">
        <v>4</v>
      </c>
      <c r="E8" s="13">
        <v>5</v>
      </c>
      <c r="F8" s="13">
        <v>6</v>
      </c>
      <c r="G8" s="13">
        <v>7</v>
      </c>
      <c r="H8" s="7">
        <v>8</v>
      </c>
      <c r="I8" s="6"/>
      <c r="J8" s="2"/>
      <c r="K8" s="2"/>
      <c r="L8" s="2"/>
      <c r="M8" s="2"/>
      <c r="N8" s="2"/>
      <c r="O8" s="2"/>
    </row>
    <row r="9" spans="1:16" s="12" customFormat="1" ht="15" customHeight="1" x14ac:dyDescent="0.25">
      <c r="A9" s="16" t="s">
        <v>3</v>
      </c>
      <c r="B9" s="17" t="s">
        <v>4</v>
      </c>
      <c r="C9" s="17" t="s">
        <v>5</v>
      </c>
      <c r="D9" s="24">
        <f>SUM(D10:D17)</f>
        <v>16158773.960000001</v>
      </c>
      <c r="E9" s="24">
        <f>SUM(E10:E17)</f>
        <v>42838395.760000005</v>
      </c>
      <c r="F9" s="24">
        <f>SUM(F10:F17)</f>
        <v>19195415.75</v>
      </c>
      <c r="G9" s="24">
        <f>F9/D9*100</f>
        <v>118.79252595225979</v>
      </c>
      <c r="H9" s="24">
        <f>F9/E9*100</f>
        <v>44.808904277231498</v>
      </c>
      <c r="I9" s="10"/>
      <c r="J9" s="11"/>
      <c r="K9" s="11"/>
      <c r="L9" s="11"/>
      <c r="M9" s="11"/>
      <c r="N9" s="11"/>
      <c r="O9" s="11"/>
      <c r="P9" s="11"/>
    </row>
    <row r="10" spans="1:16" ht="45" customHeight="1" outlineLevel="1" x14ac:dyDescent="0.25">
      <c r="A10" s="18" t="s">
        <v>6</v>
      </c>
      <c r="B10" s="19" t="s">
        <v>4</v>
      </c>
      <c r="C10" s="19" t="s">
        <v>7</v>
      </c>
      <c r="D10" s="25">
        <v>734674.88</v>
      </c>
      <c r="E10" s="25">
        <v>1775400</v>
      </c>
      <c r="F10" s="25">
        <v>936543.39</v>
      </c>
      <c r="G10" s="28">
        <f t="shared" ref="G10" si="0">F10/D10*100</f>
        <v>127.47725769526788</v>
      </c>
      <c r="H10" s="28">
        <f t="shared" ref="H10" si="1">F10/E10*100</f>
        <v>52.751120310915859</v>
      </c>
      <c r="I10" s="6"/>
      <c r="J10" s="2"/>
      <c r="K10" s="2"/>
      <c r="L10" s="2"/>
      <c r="M10" s="2"/>
      <c r="N10" s="2"/>
      <c r="O10" s="2"/>
      <c r="P10" s="2"/>
    </row>
    <row r="11" spans="1:16" ht="60" customHeight="1" outlineLevel="1" x14ac:dyDescent="0.25">
      <c r="A11" s="18" t="s">
        <v>8</v>
      </c>
      <c r="B11" s="19" t="s">
        <v>4</v>
      </c>
      <c r="C11" s="19" t="s">
        <v>9</v>
      </c>
      <c r="D11" s="25">
        <v>0</v>
      </c>
      <c r="E11" s="25">
        <v>14800</v>
      </c>
      <c r="F11" s="25">
        <v>1200</v>
      </c>
      <c r="G11" s="25" t="e">
        <f t="shared" ref="G11:G53" si="2">F11/D11*100</f>
        <v>#DIV/0!</v>
      </c>
      <c r="H11" s="25">
        <f t="shared" ref="H11:H53" si="3">F11/E11*100</f>
        <v>8.1081081081081088</v>
      </c>
      <c r="I11" s="6"/>
      <c r="J11" s="2"/>
      <c r="K11" s="2"/>
      <c r="L11" s="2"/>
      <c r="M11" s="2"/>
      <c r="N11" s="2"/>
      <c r="O11" s="2"/>
      <c r="P11" s="2"/>
    </row>
    <row r="12" spans="1:16" ht="75" customHeight="1" outlineLevel="1" x14ac:dyDescent="0.25">
      <c r="A12" s="18" t="s">
        <v>10</v>
      </c>
      <c r="B12" s="19" t="s">
        <v>4</v>
      </c>
      <c r="C12" s="19" t="s">
        <v>11</v>
      </c>
      <c r="D12" s="25">
        <v>9975892.8399999999</v>
      </c>
      <c r="E12" s="25">
        <v>27841777</v>
      </c>
      <c r="F12" s="25">
        <v>12611134.91</v>
      </c>
      <c r="G12" s="25">
        <f t="shared" si="2"/>
        <v>126.41610242076338</v>
      </c>
      <c r="H12" s="25">
        <f t="shared" si="3"/>
        <v>45.295725592515161</v>
      </c>
      <c r="I12" s="6"/>
      <c r="J12" s="2"/>
      <c r="K12" s="2"/>
      <c r="L12" s="2"/>
      <c r="M12" s="2"/>
      <c r="N12" s="2"/>
      <c r="O12" s="2"/>
      <c r="P12" s="2"/>
    </row>
    <row r="13" spans="1:16" ht="15" customHeight="1" outlineLevel="1" x14ac:dyDescent="0.25">
      <c r="A13" s="18" t="s">
        <v>12</v>
      </c>
      <c r="B13" s="19" t="s">
        <v>4</v>
      </c>
      <c r="C13" s="19" t="s">
        <v>13</v>
      </c>
      <c r="D13" s="25">
        <v>38000</v>
      </c>
      <c r="E13" s="25">
        <v>700</v>
      </c>
      <c r="F13" s="25">
        <v>700</v>
      </c>
      <c r="G13" s="25">
        <f t="shared" si="2"/>
        <v>1.8421052631578945</v>
      </c>
      <c r="H13" s="25">
        <f t="shared" si="3"/>
        <v>100</v>
      </c>
      <c r="I13" s="6"/>
      <c r="J13" s="2"/>
      <c r="K13" s="2"/>
      <c r="L13" s="2"/>
      <c r="M13" s="2"/>
      <c r="N13" s="2"/>
      <c r="O13" s="2"/>
      <c r="P13" s="2"/>
    </row>
    <row r="14" spans="1:16" ht="60" customHeight="1" outlineLevel="1" x14ac:dyDescent="0.25">
      <c r="A14" s="18" t="s">
        <v>14</v>
      </c>
      <c r="B14" s="19" t="s">
        <v>4</v>
      </c>
      <c r="C14" s="19" t="s">
        <v>15</v>
      </c>
      <c r="D14" s="25">
        <v>1667780.68</v>
      </c>
      <c r="E14" s="25">
        <v>4078100</v>
      </c>
      <c r="F14" s="25">
        <v>1976593.75</v>
      </c>
      <c r="G14" s="25">
        <f t="shared" si="2"/>
        <v>118.51640768497211</v>
      </c>
      <c r="H14" s="25">
        <f t="shared" si="3"/>
        <v>48.468496358598365</v>
      </c>
      <c r="I14" s="6"/>
      <c r="J14" s="2"/>
      <c r="K14" s="2"/>
      <c r="L14" s="2"/>
      <c r="M14" s="2"/>
      <c r="N14" s="2"/>
      <c r="O14" s="2"/>
      <c r="P14" s="2"/>
    </row>
    <row r="15" spans="1:16" ht="30" customHeight="1" outlineLevel="1" x14ac:dyDescent="0.25">
      <c r="A15" s="18" t="s">
        <v>16</v>
      </c>
      <c r="B15" s="19" t="s">
        <v>4</v>
      </c>
      <c r="C15" s="19" t="s">
        <v>17</v>
      </c>
      <c r="D15" s="25">
        <v>0</v>
      </c>
      <c r="E15" s="25">
        <v>0</v>
      </c>
      <c r="F15" s="25">
        <v>0</v>
      </c>
      <c r="G15" s="25" t="e">
        <f t="shared" si="2"/>
        <v>#DIV/0!</v>
      </c>
      <c r="H15" s="25" t="e">
        <f t="shared" si="3"/>
        <v>#DIV/0!</v>
      </c>
      <c r="I15" s="6"/>
      <c r="J15" s="2"/>
      <c r="K15" s="2"/>
      <c r="L15" s="2"/>
      <c r="M15" s="2"/>
      <c r="N15" s="2"/>
      <c r="O15" s="2"/>
      <c r="P15" s="2"/>
    </row>
    <row r="16" spans="1:16" ht="15" customHeight="1" outlineLevel="1" x14ac:dyDescent="0.25">
      <c r="A16" s="18" t="s">
        <v>18</v>
      </c>
      <c r="B16" s="19" t="s">
        <v>4</v>
      </c>
      <c r="C16" s="19" t="s">
        <v>19</v>
      </c>
      <c r="D16" s="25">
        <v>0</v>
      </c>
      <c r="E16" s="25">
        <v>375597.35</v>
      </c>
      <c r="F16" s="25">
        <v>0</v>
      </c>
      <c r="G16" s="25" t="e">
        <f t="shared" si="2"/>
        <v>#DIV/0!</v>
      </c>
      <c r="H16" s="25">
        <f t="shared" si="3"/>
        <v>0</v>
      </c>
      <c r="I16" s="6"/>
      <c r="J16" s="2"/>
      <c r="K16" s="2"/>
      <c r="L16" s="2"/>
      <c r="M16" s="2"/>
      <c r="N16" s="2"/>
      <c r="O16" s="2"/>
      <c r="P16" s="2"/>
    </row>
    <row r="17" spans="1:16" ht="15" customHeight="1" outlineLevel="1" x14ac:dyDescent="0.25">
      <c r="A17" s="18" t="s">
        <v>20</v>
      </c>
      <c r="B17" s="19" t="s">
        <v>4</v>
      </c>
      <c r="C17" s="19" t="s">
        <v>21</v>
      </c>
      <c r="D17" s="25">
        <v>3742425.56</v>
      </c>
      <c r="E17" s="25">
        <v>8752021.4100000001</v>
      </c>
      <c r="F17" s="25">
        <v>3669243.7</v>
      </c>
      <c r="G17" s="25">
        <f t="shared" si="2"/>
        <v>98.044533983997269</v>
      </c>
      <c r="H17" s="25">
        <f t="shared" si="3"/>
        <v>41.924528381609619</v>
      </c>
      <c r="I17" s="6"/>
      <c r="J17" s="2"/>
      <c r="K17" s="2"/>
      <c r="L17" s="2"/>
      <c r="M17" s="2"/>
      <c r="N17" s="2"/>
      <c r="O17" s="2"/>
      <c r="P17" s="2"/>
    </row>
    <row r="18" spans="1:16" s="12" customFormat="1" ht="14.25" customHeight="1" x14ac:dyDescent="0.25">
      <c r="A18" s="16" t="s">
        <v>22</v>
      </c>
      <c r="B18" s="17" t="s">
        <v>7</v>
      </c>
      <c r="C18" s="17" t="s">
        <v>5</v>
      </c>
      <c r="D18" s="24">
        <f>D19</f>
        <v>102692.18</v>
      </c>
      <c r="E18" s="24">
        <f>E19</f>
        <v>287600</v>
      </c>
      <c r="F18" s="24">
        <f>F19</f>
        <v>110681.19</v>
      </c>
      <c r="G18" s="28">
        <f t="shared" si="2"/>
        <v>107.77956997309826</v>
      </c>
      <c r="H18" s="28">
        <f t="shared" si="3"/>
        <v>38.484419332406119</v>
      </c>
      <c r="I18" s="10"/>
      <c r="J18" s="11"/>
      <c r="K18" s="11"/>
      <c r="L18" s="11"/>
      <c r="M18" s="11"/>
      <c r="N18" s="11"/>
      <c r="O18" s="11"/>
      <c r="P18" s="11"/>
    </row>
    <row r="19" spans="1:16" ht="30" customHeight="1" outlineLevel="1" x14ac:dyDescent="0.25">
      <c r="A19" s="18" t="s">
        <v>23</v>
      </c>
      <c r="B19" s="19" t="s">
        <v>7</v>
      </c>
      <c r="C19" s="19" t="s">
        <v>9</v>
      </c>
      <c r="D19" s="25">
        <v>102692.18</v>
      </c>
      <c r="E19" s="25">
        <v>287600</v>
      </c>
      <c r="F19" s="25">
        <v>110681.19</v>
      </c>
      <c r="G19" s="25">
        <f t="shared" si="2"/>
        <v>107.77956997309826</v>
      </c>
      <c r="H19" s="25">
        <f t="shared" si="3"/>
        <v>38.484419332406119</v>
      </c>
      <c r="I19" s="6"/>
      <c r="J19" s="2"/>
      <c r="K19" s="2"/>
      <c r="L19" s="2"/>
      <c r="M19" s="2"/>
      <c r="N19" s="2"/>
      <c r="O19" s="2"/>
      <c r="P19" s="2"/>
    </row>
    <row r="20" spans="1:16" s="12" customFormat="1" ht="30" customHeight="1" x14ac:dyDescent="0.25">
      <c r="A20" s="16" t="s">
        <v>24</v>
      </c>
      <c r="B20" s="17" t="s">
        <v>9</v>
      </c>
      <c r="C20" s="17" t="s">
        <v>5</v>
      </c>
      <c r="D20" s="24">
        <f>SUM(D21:D22)</f>
        <v>575933.64999999991</v>
      </c>
      <c r="E20" s="24">
        <f>SUM(E21:E23)</f>
        <v>2980275</v>
      </c>
      <c r="F20" s="24">
        <f>SUM(F21:F23)</f>
        <v>988039.23</v>
      </c>
      <c r="G20" s="28">
        <f t="shared" si="2"/>
        <v>171.55435005403837</v>
      </c>
      <c r="H20" s="28">
        <f t="shared" si="3"/>
        <v>33.152619473035202</v>
      </c>
      <c r="I20" s="10"/>
      <c r="J20" s="11"/>
      <c r="K20" s="11"/>
      <c r="L20" s="11"/>
      <c r="M20" s="11"/>
      <c r="N20" s="11"/>
      <c r="O20" s="11"/>
      <c r="P20" s="11"/>
    </row>
    <row r="21" spans="1:16" ht="60" customHeight="1" outlineLevel="1" x14ac:dyDescent="0.25">
      <c r="A21" s="18" t="s">
        <v>25</v>
      </c>
      <c r="B21" s="19" t="s">
        <v>9</v>
      </c>
      <c r="C21" s="19" t="s">
        <v>26</v>
      </c>
      <c r="D21" s="25">
        <v>530305.94999999995</v>
      </c>
      <c r="E21" s="25">
        <v>1953175</v>
      </c>
      <c r="F21" s="25">
        <v>941849.23</v>
      </c>
      <c r="G21" s="25">
        <f t="shared" si="2"/>
        <v>177.60487695829173</v>
      </c>
      <c r="H21" s="25">
        <f t="shared" si="3"/>
        <v>48.221446106979663</v>
      </c>
      <c r="I21" s="6"/>
      <c r="J21" s="2"/>
      <c r="K21" s="2"/>
      <c r="L21" s="2"/>
      <c r="M21" s="2"/>
      <c r="N21" s="2"/>
      <c r="O21" s="2"/>
      <c r="P21" s="2"/>
    </row>
    <row r="22" spans="1:16" ht="15" customHeight="1" outlineLevel="1" x14ac:dyDescent="0.25">
      <c r="A22" s="18" t="s">
        <v>27</v>
      </c>
      <c r="B22" s="19" t="s">
        <v>9</v>
      </c>
      <c r="C22" s="19" t="s">
        <v>28</v>
      </c>
      <c r="D22" s="25">
        <v>45627.7</v>
      </c>
      <c r="E22" s="25">
        <v>151100</v>
      </c>
      <c r="F22" s="25">
        <v>8190</v>
      </c>
      <c r="G22" s="25">
        <f t="shared" si="2"/>
        <v>17.949622707258968</v>
      </c>
      <c r="H22" s="25">
        <f t="shared" si="3"/>
        <v>5.420251489080079</v>
      </c>
      <c r="I22" s="6"/>
      <c r="J22" s="2"/>
      <c r="K22" s="2"/>
      <c r="L22" s="2"/>
      <c r="M22" s="2"/>
      <c r="N22" s="2"/>
      <c r="O22" s="2"/>
      <c r="P22" s="2"/>
    </row>
    <row r="23" spans="1:16" ht="43.5" customHeight="1" outlineLevel="1" x14ac:dyDescent="0.25">
      <c r="A23" s="18" t="s">
        <v>60</v>
      </c>
      <c r="B23" s="19" t="s">
        <v>9</v>
      </c>
      <c r="C23" s="19" t="s">
        <v>57</v>
      </c>
      <c r="D23" s="25">
        <v>0</v>
      </c>
      <c r="E23" s="25">
        <v>876000</v>
      </c>
      <c r="F23" s="25">
        <v>38000</v>
      </c>
      <c r="G23" s="25" t="e">
        <f t="shared" si="2"/>
        <v>#DIV/0!</v>
      </c>
      <c r="H23" s="25">
        <f t="shared" si="3"/>
        <v>4.3378995433789953</v>
      </c>
      <c r="I23" s="6"/>
      <c r="J23" s="2"/>
      <c r="K23" s="2"/>
      <c r="L23" s="2"/>
      <c r="M23" s="2"/>
      <c r="N23" s="2"/>
      <c r="O23" s="2"/>
      <c r="P23" s="2"/>
    </row>
    <row r="24" spans="1:16" s="12" customFormat="1" ht="15" customHeight="1" x14ac:dyDescent="0.25">
      <c r="A24" s="16" t="s">
        <v>29</v>
      </c>
      <c r="B24" s="17" t="s">
        <v>11</v>
      </c>
      <c r="C24" s="17" t="s">
        <v>5</v>
      </c>
      <c r="D24" s="24">
        <f>SUM(D25:D29)</f>
        <v>2710663</v>
      </c>
      <c r="E24" s="24">
        <f>SUM(E25:E29)</f>
        <v>21241545.699999999</v>
      </c>
      <c r="F24" s="24">
        <f>SUM(F25:F29)</f>
        <v>8770826.6600000001</v>
      </c>
      <c r="G24" s="28">
        <f t="shared" si="2"/>
        <v>323.56757959215145</v>
      </c>
      <c r="H24" s="28">
        <f t="shared" si="3"/>
        <v>41.290905962648473</v>
      </c>
      <c r="I24" s="10"/>
      <c r="J24" s="11"/>
      <c r="K24" s="11"/>
      <c r="L24" s="11"/>
      <c r="M24" s="11"/>
      <c r="N24" s="11"/>
      <c r="O24" s="11"/>
      <c r="P24" s="11"/>
    </row>
    <row r="25" spans="1:16" s="12" customFormat="1" ht="15" customHeight="1" x14ac:dyDescent="0.25">
      <c r="A25" s="23" t="s">
        <v>59</v>
      </c>
      <c r="B25" s="22" t="s">
        <v>11</v>
      </c>
      <c r="C25" s="22" t="s">
        <v>13</v>
      </c>
      <c r="D25" s="26">
        <v>0</v>
      </c>
      <c r="E25" s="26">
        <v>46950</v>
      </c>
      <c r="F25" s="26">
        <v>46950</v>
      </c>
      <c r="G25" s="25" t="e">
        <f t="shared" si="2"/>
        <v>#DIV/0!</v>
      </c>
      <c r="H25" s="25">
        <f t="shared" si="3"/>
        <v>100</v>
      </c>
      <c r="I25" s="10"/>
      <c r="J25" s="11"/>
      <c r="K25" s="11"/>
      <c r="L25" s="11"/>
      <c r="M25" s="11"/>
      <c r="N25" s="11"/>
      <c r="O25" s="11"/>
      <c r="P25" s="11"/>
    </row>
    <row r="26" spans="1:16" s="12" customFormat="1" ht="15" customHeight="1" x14ac:dyDescent="0.25">
      <c r="A26" s="23" t="s">
        <v>61</v>
      </c>
      <c r="B26" s="22" t="s">
        <v>11</v>
      </c>
      <c r="C26" s="22" t="s">
        <v>30</v>
      </c>
      <c r="D26" s="26">
        <v>1298117.3899999999</v>
      </c>
      <c r="E26" s="26">
        <v>3272000</v>
      </c>
      <c r="F26" s="26">
        <v>1463731.97</v>
      </c>
      <c r="G26" s="25">
        <f t="shared" si="2"/>
        <v>112.75805880699281</v>
      </c>
      <c r="H26" s="25">
        <f t="shared" si="3"/>
        <v>44.735084657701712</v>
      </c>
      <c r="I26" s="10"/>
      <c r="J26" s="11"/>
      <c r="K26" s="11"/>
      <c r="L26" s="11"/>
      <c r="M26" s="11"/>
      <c r="N26" s="11"/>
      <c r="O26" s="11"/>
      <c r="P26" s="11"/>
    </row>
    <row r="27" spans="1:16" ht="21" customHeight="1" outlineLevel="1" x14ac:dyDescent="0.25">
      <c r="A27" s="18" t="s">
        <v>58</v>
      </c>
      <c r="B27" s="19" t="s">
        <v>11</v>
      </c>
      <c r="C27" s="19" t="s">
        <v>26</v>
      </c>
      <c r="D27" s="25">
        <v>1410122.61</v>
      </c>
      <c r="E27" s="25">
        <v>16091728.470000001</v>
      </c>
      <c r="F27" s="25">
        <v>5716851.1900000004</v>
      </c>
      <c r="G27" s="25">
        <f t="shared" si="2"/>
        <v>405.41518513769523</v>
      </c>
      <c r="H27" s="25">
        <f t="shared" si="3"/>
        <v>35.526644640182646</v>
      </c>
      <c r="I27" s="6"/>
      <c r="J27" s="2"/>
      <c r="K27" s="2"/>
      <c r="L27" s="2"/>
      <c r="M27" s="2"/>
      <c r="N27" s="2"/>
      <c r="O27" s="2"/>
      <c r="P27" s="2"/>
    </row>
    <row r="28" spans="1:16" ht="15" customHeight="1" outlineLevel="1" x14ac:dyDescent="0.25">
      <c r="A28" s="18" t="s">
        <v>31</v>
      </c>
      <c r="B28" s="19" t="s">
        <v>11</v>
      </c>
      <c r="C28" s="19" t="s">
        <v>28</v>
      </c>
      <c r="D28" s="25">
        <v>0</v>
      </c>
      <c r="E28" s="25">
        <v>0</v>
      </c>
      <c r="F28" s="25">
        <v>0</v>
      </c>
      <c r="G28" s="25" t="e">
        <f t="shared" si="2"/>
        <v>#DIV/0!</v>
      </c>
      <c r="H28" s="25" t="e">
        <f t="shared" si="3"/>
        <v>#DIV/0!</v>
      </c>
      <c r="I28" s="6"/>
      <c r="J28" s="2"/>
      <c r="K28" s="2"/>
      <c r="L28" s="2"/>
      <c r="M28" s="2"/>
      <c r="N28" s="2"/>
      <c r="O28" s="2"/>
      <c r="P28" s="2"/>
    </row>
    <row r="29" spans="1:16" ht="30" customHeight="1" outlineLevel="1" x14ac:dyDescent="0.25">
      <c r="A29" s="18" t="s">
        <v>32</v>
      </c>
      <c r="B29" s="19" t="s">
        <v>11</v>
      </c>
      <c r="C29" s="19" t="s">
        <v>33</v>
      </c>
      <c r="D29" s="25">
        <v>2423</v>
      </c>
      <c r="E29" s="25">
        <v>1830867.23</v>
      </c>
      <c r="F29" s="25">
        <v>1543293.5</v>
      </c>
      <c r="G29" s="25">
        <f t="shared" si="2"/>
        <v>63693.499793644238</v>
      </c>
      <c r="H29" s="25">
        <f t="shared" si="3"/>
        <v>84.293031996645652</v>
      </c>
      <c r="I29" s="6"/>
      <c r="J29" s="2"/>
      <c r="K29" s="2"/>
      <c r="L29" s="2"/>
      <c r="M29" s="2"/>
      <c r="N29" s="2"/>
      <c r="O29" s="2"/>
      <c r="P29" s="2"/>
    </row>
    <row r="30" spans="1:16" s="12" customFormat="1" ht="15" customHeight="1" x14ac:dyDescent="0.25">
      <c r="A30" s="16" t="s">
        <v>34</v>
      </c>
      <c r="B30" s="17" t="s">
        <v>13</v>
      </c>
      <c r="C30" s="17" t="s">
        <v>5</v>
      </c>
      <c r="D30" s="24">
        <f>SUM(D31:D33)</f>
        <v>5325057.75</v>
      </c>
      <c r="E30" s="24">
        <f>SUM(E31:E33)</f>
        <v>20091541.629999999</v>
      </c>
      <c r="F30" s="24">
        <f>SUM(F31:F33)</f>
        <v>8764342.8499999996</v>
      </c>
      <c r="G30" s="25">
        <f t="shared" si="2"/>
        <v>164.58681316648631</v>
      </c>
      <c r="H30" s="25">
        <f t="shared" si="3"/>
        <v>43.622052560234522</v>
      </c>
      <c r="I30" s="10"/>
      <c r="J30" s="11"/>
      <c r="K30" s="11"/>
      <c r="L30" s="11"/>
      <c r="M30" s="11"/>
      <c r="N30" s="11"/>
      <c r="O30" s="11"/>
      <c r="P30" s="11"/>
    </row>
    <row r="31" spans="1:16" ht="15" customHeight="1" outlineLevel="1" x14ac:dyDescent="0.25">
      <c r="A31" s="18" t="s">
        <v>35</v>
      </c>
      <c r="B31" s="19" t="s">
        <v>13</v>
      </c>
      <c r="C31" s="19" t="s">
        <v>4</v>
      </c>
      <c r="D31" s="25">
        <v>125876.08</v>
      </c>
      <c r="E31" s="25">
        <v>605000</v>
      </c>
      <c r="F31" s="25">
        <v>257868.92</v>
      </c>
      <c r="G31" s="25">
        <f t="shared" si="2"/>
        <v>204.85935056128218</v>
      </c>
      <c r="H31" s="25">
        <f t="shared" si="3"/>
        <v>42.622961983471072</v>
      </c>
      <c r="I31" s="6"/>
      <c r="J31" s="2"/>
      <c r="K31" s="2"/>
      <c r="L31" s="2"/>
      <c r="M31" s="2"/>
      <c r="N31" s="2"/>
      <c r="O31" s="2"/>
      <c r="P31" s="2"/>
    </row>
    <row r="32" spans="1:16" ht="15" customHeight="1" outlineLevel="1" x14ac:dyDescent="0.25">
      <c r="A32" s="18" t="s">
        <v>36</v>
      </c>
      <c r="B32" s="19" t="s">
        <v>13</v>
      </c>
      <c r="C32" s="19" t="s">
        <v>7</v>
      </c>
      <c r="D32" s="25">
        <v>823320</v>
      </c>
      <c r="E32" s="25">
        <v>6977999.6299999999</v>
      </c>
      <c r="F32" s="25">
        <v>2783958.29</v>
      </c>
      <c r="G32" s="25">
        <f t="shared" si="2"/>
        <v>338.13806174998786</v>
      </c>
      <c r="H32" s="25">
        <f t="shared" si="3"/>
        <v>39.896222952364937</v>
      </c>
      <c r="I32" s="6"/>
      <c r="J32" s="2"/>
      <c r="K32" s="2"/>
      <c r="L32" s="2"/>
      <c r="M32" s="2"/>
      <c r="N32" s="2"/>
      <c r="O32" s="2"/>
      <c r="P32" s="2"/>
    </row>
    <row r="33" spans="1:16" ht="15" customHeight="1" outlineLevel="1" x14ac:dyDescent="0.25">
      <c r="A33" s="18" t="s">
        <v>54</v>
      </c>
      <c r="B33" s="19" t="s">
        <v>13</v>
      </c>
      <c r="C33" s="19" t="s">
        <v>9</v>
      </c>
      <c r="D33" s="25">
        <v>4375861.67</v>
      </c>
      <c r="E33" s="25">
        <v>12508542</v>
      </c>
      <c r="F33" s="25">
        <v>5722515.6399999997</v>
      </c>
      <c r="G33" s="25">
        <f t="shared" si="2"/>
        <v>130.77460101703809</v>
      </c>
      <c r="H33" s="25">
        <f t="shared" si="3"/>
        <v>45.748862177542357</v>
      </c>
      <c r="I33" s="6"/>
      <c r="J33" s="2"/>
      <c r="K33" s="2"/>
      <c r="L33" s="2"/>
      <c r="M33" s="2"/>
      <c r="N33" s="2"/>
      <c r="O33" s="2"/>
      <c r="P33" s="2"/>
    </row>
    <row r="34" spans="1:16" ht="15" customHeight="1" outlineLevel="1" x14ac:dyDescent="0.25">
      <c r="A34" s="29" t="s">
        <v>64</v>
      </c>
      <c r="B34" s="30" t="s">
        <v>15</v>
      </c>
      <c r="C34" s="30" t="s">
        <v>5</v>
      </c>
      <c r="D34" s="28">
        <f t="shared" ref="D34:F34" si="4">D35</f>
        <v>0</v>
      </c>
      <c r="E34" s="28">
        <f t="shared" si="4"/>
        <v>0</v>
      </c>
      <c r="F34" s="28">
        <f t="shared" si="4"/>
        <v>0</v>
      </c>
      <c r="G34" s="25" t="e">
        <f t="shared" si="2"/>
        <v>#DIV/0!</v>
      </c>
      <c r="H34" s="25" t="e">
        <f t="shared" si="3"/>
        <v>#DIV/0!</v>
      </c>
      <c r="I34" s="6"/>
      <c r="J34" s="2"/>
      <c r="K34" s="2"/>
      <c r="L34" s="2"/>
      <c r="M34" s="2"/>
      <c r="N34" s="2"/>
      <c r="O34" s="2"/>
      <c r="P34" s="2"/>
    </row>
    <row r="35" spans="1:16" ht="15" customHeight="1" outlineLevel="1" x14ac:dyDescent="0.25">
      <c r="A35" s="23" t="s">
        <v>64</v>
      </c>
      <c r="B35" s="19" t="s">
        <v>15</v>
      </c>
      <c r="C35" s="19" t="s">
        <v>13</v>
      </c>
      <c r="D35" s="25">
        <v>0</v>
      </c>
      <c r="E35" s="25">
        <v>0</v>
      </c>
      <c r="F35" s="25">
        <v>0</v>
      </c>
      <c r="G35" s="25" t="e">
        <f t="shared" si="2"/>
        <v>#DIV/0!</v>
      </c>
      <c r="H35" s="25" t="e">
        <f t="shared" si="3"/>
        <v>#DIV/0!</v>
      </c>
      <c r="I35" s="6"/>
      <c r="J35" s="2"/>
      <c r="K35" s="2"/>
      <c r="L35" s="2"/>
      <c r="M35" s="2"/>
      <c r="N35" s="2"/>
      <c r="O35" s="2"/>
      <c r="P35" s="2"/>
    </row>
    <row r="36" spans="1:16" s="12" customFormat="1" ht="15" customHeight="1" x14ac:dyDescent="0.25">
      <c r="A36" s="16" t="s">
        <v>37</v>
      </c>
      <c r="B36" s="17" t="s">
        <v>17</v>
      </c>
      <c r="C36" s="17" t="s">
        <v>5</v>
      </c>
      <c r="D36" s="24">
        <f>SUM(D37:D41)</f>
        <v>75207452.589999989</v>
      </c>
      <c r="E36" s="24">
        <f>SUM(E37:E41)</f>
        <v>102764452.33</v>
      </c>
      <c r="F36" s="24">
        <f>SUM(F37:F41)</f>
        <v>64474217.989999995</v>
      </c>
      <c r="G36" s="28">
        <f t="shared" si="2"/>
        <v>85.728496006222727</v>
      </c>
      <c r="H36" s="28">
        <f t="shared" si="3"/>
        <v>62.739805962239394</v>
      </c>
      <c r="I36" s="10"/>
      <c r="J36" s="11"/>
      <c r="K36" s="11"/>
      <c r="L36" s="11"/>
      <c r="M36" s="11"/>
      <c r="N36" s="11"/>
      <c r="O36" s="11"/>
      <c r="P36" s="11"/>
    </row>
    <row r="37" spans="1:16" ht="15" customHeight="1" outlineLevel="1" x14ac:dyDescent="0.25">
      <c r="A37" s="18" t="s">
        <v>38</v>
      </c>
      <c r="B37" s="19" t="s">
        <v>17</v>
      </c>
      <c r="C37" s="19" t="s">
        <v>4</v>
      </c>
      <c r="D37" s="25">
        <v>9407846.4700000007</v>
      </c>
      <c r="E37" s="25">
        <v>20521940</v>
      </c>
      <c r="F37" s="25">
        <v>9640878.2200000007</v>
      </c>
      <c r="G37" s="25">
        <f t="shared" si="2"/>
        <v>102.47699354728097</v>
      </c>
      <c r="H37" s="25">
        <f t="shared" si="3"/>
        <v>46.978395902141806</v>
      </c>
      <c r="I37" s="6"/>
      <c r="J37" s="2"/>
      <c r="K37" s="2"/>
      <c r="L37" s="2"/>
      <c r="M37" s="2"/>
      <c r="N37" s="2"/>
      <c r="O37" s="2"/>
      <c r="P37" s="2"/>
    </row>
    <row r="38" spans="1:16" ht="15" customHeight="1" outlineLevel="1" x14ac:dyDescent="0.25">
      <c r="A38" s="18" t="s">
        <v>39</v>
      </c>
      <c r="B38" s="19" t="s">
        <v>17</v>
      </c>
      <c r="C38" s="19" t="s">
        <v>7</v>
      </c>
      <c r="D38" s="25">
        <v>60156976.109999999</v>
      </c>
      <c r="E38" s="25">
        <v>67487912.329999998</v>
      </c>
      <c r="F38" s="25">
        <v>48018025.869999997</v>
      </c>
      <c r="G38" s="25">
        <f t="shared" si="2"/>
        <v>79.821209400879241</v>
      </c>
      <c r="H38" s="25">
        <f t="shared" si="3"/>
        <v>71.150557503102419</v>
      </c>
      <c r="I38" s="6"/>
      <c r="J38" s="2"/>
      <c r="K38" s="2"/>
      <c r="L38" s="2"/>
      <c r="M38" s="2"/>
      <c r="N38" s="2"/>
      <c r="O38" s="2"/>
      <c r="P38" s="2"/>
    </row>
    <row r="39" spans="1:16" ht="15" customHeight="1" outlineLevel="1" x14ac:dyDescent="0.25">
      <c r="A39" s="18" t="s">
        <v>55</v>
      </c>
      <c r="B39" s="19" t="s">
        <v>17</v>
      </c>
      <c r="C39" s="19" t="s">
        <v>9</v>
      </c>
      <c r="D39" s="25">
        <v>2919047.69</v>
      </c>
      <c r="E39" s="25">
        <v>6436500</v>
      </c>
      <c r="F39" s="25">
        <v>3044167.15</v>
      </c>
      <c r="G39" s="25">
        <f t="shared" si="2"/>
        <v>104.28631092354644</v>
      </c>
      <c r="H39" s="25">
        <f t="shared" si="3"/>
        <v>47.295380253243216</v>
      </c>
      <c r="I39" s="6"/>
      <c r="J39" s="2"/>
      <c r="K39" s="2"/>
      <c r="L39" s="2"/>
      <c r="M39" s="2"/>
      <c r="N39" s="2"/>
      <c r="O39" s="2"/>
      <c r="P39" s="2"/>
    </row>
    <row r="40" spans="1:16" ht="15" customHeight="1" outlineLevel="1" x14ac:dyDescent="0.25">
      <c r="A40" s="18" t="s">
        <v>40</v>
      </c>
      <c r="B40" s="19" t="s">
        <v>17</v>
      </c>
      <c r="C40" s="19" t="s">
        <v>17</v>
      </c>
      <c r="D40" s="25">
        <v>20000</v>
      </c>
      <c r="E40" s="25">
        <v>100000</v>
      </c>
      <c r="F40" s="25">
        <v>39977.919999999998</v>
      </c>
      <c r="G40" s="25">
        <f t="shared" si="2"/>
        <v>199.8896</v>
      </c>
      <c r="H40" s="25">
        <f t="shared" si="3"/>
        <v>39.977919999999997</v>
      </c>
      <c r="I40" s="6"/>
      <c r="J40" s="2"/>
      <c r="K40" s="2"/>
      <c r="L40" s="2"/>
      <c r="M40" s="2"/>
      <c r="N40" s="2"/>
      <c r="O40" s="2"/>
      <c r="P40" s="2"/>
    </row>
    <row r="41" spans="1:16" ht="15" customHeight="1" outlineLevel="1" x14ac:dyDescent="0.25">
      <c r="A41" s="18" t="s">
        <v>41</v>
      </c>
      <c r="B41" s="19" t="s">
        <v>17</v>
      </c>
      <c r="C41" s="19" t="s">
        <v>26</v>
      </c>
      <c r="D41" s="25">
        <v>2703582.32</v>
      </c>
      <c r="E41" s="25">
        <v>8218100</v>
      </c>
      <c r="F41" s="25">
        <v>3731168.83</v>
      </c>
      <c r="G41" s="25">
        <f t="shared" si="2"/>
        <v>138.00833073949087</v>
      </c>
      <c r="H41" s="25">
        <f t="shared" si="3"/>
        <v>45.401842640026288</v>
      </c>
      <c r="I41" s="6"/>
      <c r="J41" s="2"/>
      <c r="K41" s="2"/>
      <c r="L41" s="2"/>
      <c r="M41" s="2"/>
      <c r="N41" s="2"/>
      <c r="O41" s="2"/>
      <c r="P41" s="2"/>
    </row>
    <row r="42" spans="1:16" s="12" customFormat="1" ht="15" customHeight="1" x14ac:dyDescent="0.25">
      <c r="A42" s="16" t="s">
        <v>42</v>
      </c>
      <c r="B42" s="17" t="s">
        <v>30</v>
      </c>
      <c r="C42" s="17" t="s">
        <v>5</v>
      </c>
      <c r="D42" s="24">
        <f>SUM(D43:D43)</f>
        <v>16098327.609999999</v>
      </c>
      <c r="E42" s="24">
        <f>SUM(E43:E43)</f>
        <v>32417916</v>
      </c>
      <c r="F42" s="24">
        <f>SUM(F43:F43)</f>
        <v>14889246.32</v>
      </c>
      <c r="G42" s="28">
        <f t="shared" si="2"/>
        <v>92.4893981580488</v>
      </c>
      <c r="H42" s="28">
        <f t="shared" si="3"/>
        <v>45.929066877710461</v>
      </c>
      <c r="I42" s="10"/>
      <c r="J42" s="11"/>
      <c r="K42" s="11"/>
      <c r="L42" s="11"/>
      <c r="M42" s="11"/>
      <c r="N42" s="11"/>
      <c r="O42" s="11"/>
      <c r="P42" s="11"/>
    </row>
    <row r="43" spans="1:16" ht="15" customHeight="1" outlineLevel="1" x14ac:dyDescent="0.25">
      <c r="A43" s="18" t="s">
        <v>43</v>
      </c>
      <c r="B43" s="19" t="s">
        <v>30</v>
      </c>
      <c r="C43" s="19" t="s">
        <v>4</v>
      </c>
      <c r="D43" s="25">
        <v>16098327.609999999</v>
      </c>
      <c r="E43" s="25">
        <v>32417916</v>
      </c>
      <c r="F43" s="25">
        <v>14889246.32</v>
      </c>
      <c r="G43" s="25">
        <f t="shared" si="2"/>
        <v>92.4893981580488</v>
      </c>
      <c r="H43" s="25">
        <f t="shared" si="3"/>
        <v>45.929066877710461</v>
      </c>
      <c r="I43" s="6"/>
      <c r="J43" s="2"/>
      <c r="K43" s="2"/>
      <c r="L43" s="2"/>
      <c r="M43" s="2"/>
      <c r="N43" s="2"/>
      <c r="O43" s="2"/>
      <c r="P43" s="2"/>
    </row>
    <row r="44" spans="1:16" s="12" customFormat="1" ht="15" customHeight="1" x14ac:dyDescent="0.25">
      <c r="A44" s="16" t="s">
        <v>44</v>
      </c>
      <c r="B44" s="17" t="s">
        <v>28</v>
      </c>
      <c r="C44" s="17" t="s">
        <v>5</v>
      </c>
      <c r="D44" s="24">
        <f>SUM(D45:D48)</f>
        <v>3961367.46</v>
      </c>
      <c r="E44" s="24">
        <f>SUM(E45:E48)</f>
        <v>7846100</v>
      </c>
      <c r="F44" s="24">
        <f>SUM(F45:F48)</f>
        <v>2964435.95</v>
      </c>
      <c r="G44" s="28">
        <f t="shared" si="2"/>
        <v>74.833652266129334</v>
      </c>
      <c r="H44" s="28">
        <f t="shared" si="3"/>
        <v>37.782286103924243</v>
      </c>
      <c r="I44" s="10"/>
      <c r="J44" s="11"/>
      <c r="K44" s="11"/>
      <c r="L44" s="11"/>
      <c r="M44" s="11"/>
      <c r="N44" s="11"/>
      <c r="O44" s="11"/>
      <c r="P44" s="11"/>
    </row>
    <row r="45" spans="1:16" ht="15" customHeight="1" outlineLevel="1" x14ac:dyDescent="0.25">
      <c r="A45" s="18" t="s">
        <v>45</v>
      </c>
      <c r="B45" s="19" t="s">
        <v>28</v>
      </c>
      <c r="C45" s="19" t="s">
        <v>4</v>
      </c>
      <c r="D45" s="25">
        <v>890031.77</v>
      </c>
      <c r="E45" s="25">
        <v>2330400</v>
      </c>
      <c r="F45" s="25">
        <v>1132593.45</v>
      </c>
      <c r="G45" s="25">
        <f t="shared" si="2"/>
        <v>127.25314850277761</v>
      </c>
      <c r="H45" s="25">
        <f t="shared" si="3"/>
        <v>48.600817456230686</v>
      </c>
      <c r="I45" s="6"/>
      <c r="J45" s="2"/>
      <c r="K45" s="2"/>
      <c r="L45" s="2"/>
      <c r="M45" s="2"/>
      <c r="N45" s="2"/>
      <c r="O45" s="2"/>
      <c r="P45" s="2"/>
    </row>
    <row r="46" spans="1:16" ht="15" customHeight="1" outlineLevel="1" x14ac:dyDescent="0.25">
      <c r="A46" s="18" t="s">
        <v>46</v>
      </c>
      <c r="B46" s="19" t="s">
        <v>28</v>
      </c>
      <c r="C46" s="19" t="s">
        <v>9</v>
      </c>
      <c r="D46" s="25">
        <v>709380</v>
      </c>
      <c r="E46" s="25">
        <v>12000</v>
      </c>
      <c r="F46" s="25">
        <v>0</v>
      </c>
      <c r="G46" s="25">
        <f t="shared" si="2"/>
        <v>0</v>
      </c>
      <c r="H46" s="25">
        <f t="shared" si="3"/>
        <v>0</v>
      </c>
      <c r="I46" s="6"/>
      <c r="J46" s="2"/>
      <c r="K46" s="2"/>
      <c r="L46" s="2"/>
      <c r="M46" s="2"/>
      <c r="N46" s="2"/>
      <c r="O46" s="2"/>
      <c r="P46" s="2"/>
    </row>
    <row r="47" spans="1:16" ht="15" customHeight="1" outlineLevel="1" x14ac:dyDescent="0.25">
      <c r="A47" s="18" t="s">
        <v>47</v>
      </c>
      <c r="B47" s="19" t="s">
        <v>28</v>
      </c>
      <c r="C47" s="19" t="s">
        <v>11</v>
      </c>
      <c r="D47" s="25">
        <v>2361955.69</v>
      </c>
      <c r="E47" s="25">
        <v>5503700</v>
      </c>
      <c r="F47" s="25">
        <v>1831842.5</v>
      </c>
      <c r="G47" s="25">
        <f t="shared" si="2"/>
        <v>77.556175492860319</v>
      </c>
      <c r="H47" s="25">
        <f t="shared" si="3"/>
        <v>33.283836328288238</v>
      </c>
      <c r="I47" s="6"/>
      <c r="J47" s="2"/>
      <c r="K47" s="2"/>
      <c r="L47" s="2"/>
      <c r="M47" s="2"/>
      <c r="N47" s="2"/>
      <c r="O47" s="2"/>
      <c r="P47" s="2"/>
    </row>
    <row r="48" spans="1:16" ht="30" customHeight="1" outlineLevel="1" x14ac:dyDescent="0.25">
      <c r="A48" s="18" t="s">
        <v>48</v>
      </c>
      <c r="B48" s="19" t="s">
        <v>28</v>
      </c>
      <c r="C48" s="19" t="s">
        <v>15</v>
      </c>
      <c r="D48" s="25">
        <v>0</v>
      </c>
      <c r="E48" s="25">
        <v>0</v>
      </c>
      <c r="F48" s="25">
        <v>0</v>
      </c>
      <c r="G48" s="25" t="e">
        <f t="shared" si="2"/>
        <v>#DIV/0!</v>
      </c>
      <c r="H48" s="25" t="e">
        <f t="shared" si="3"/>
        <v>#DIV/0!</v>
      </c>
      <c r="I48" s="6"/>
      <c r="J48" s="2"/>
      <c r="K48" s="2"/>
      <c r="L48" s="2"/>
      <c r="M48" s="2"/>
      <c r="N48" s="2"/>
      <c r="O48" s="2"/>
      <c r="P48" s="2"/>
    </row>
    <row r="49" spans="1:16" s="12" customFormat="1" ht="15" customHeight="1" x14ac:dyDescent="0.25">
      <c r="A49" s="16" t="s">
        <v>49</v>
      </c>
      <c r="B49" s="17" t="s">
        <v>19</v>
      </c>
      <c r="C49" s="17" t="s">
        <v>5</v>
      </c>
      <c r="D49" s="24">
        <f>SUM(D50:D50)</f>
        <v>2388118.48</v>
      </c>
      <c r="E49" s="24">
        <f>SUM(E50:E50)</f>
        <v>4646900</v>
      </c>
      <c r="F49" s="24">
        <f>SUM(F50:F50)</f>
        <v>2572350</v>
      </c>
      <c r="G49" s="28">
        <f t="shared" si="2"/>
        <v>107.71450501903071</v>
      </c>
      <c r="H49" s="28">
        <f t="shared" si="3"/>
        <v>55.356259011383933</v>
      </c>
      <c r="I49" s="10"/>
      <c r="J49" s="11"/>
      <c r="K49" s="11"/>
      <c r="L49" s="11"/>
      <c r="M49" s="11"/>
      <c r="N49" s="11"/>
      <c r="O49" s="11"/>
      <c r="P49" s="11"/>
    </row>
    <row r="50" spans="1:16" ht="15" customHeight="1" outlineLevel="1" x14ac:dyDescent="0.25">
      <c r="A50" s="18" t="s">
        <v>50</v>
      </c>
      <c r="B50" s="19" t="s">
        <v>19</v>
      </c>
      <c r="C50" s="19" t="s">
        <v>4</v>
      </c>
      <c r="D50" s="25">
        <v>2388118.48</v>
      </c>
      <c r="E50" s="25">
        <v>4646900</v>
      </c>
      <c r="F50" s="25">
        <v>2572350</v>
      </c>
      <c r="G50" s="25">
        <f t="shared" si="2"/>
        <v>107.71450501903071</v>
      </c>
      <c r="H50" s="25">
        <f t="shared" si="3"/>
        <v>55.356259011383933</v>
      </c>
      <c r="I50" s="6"/>
      <c r="J50" s="2"/>
      <c r="K50" s="2"/>
      <c r="L50" s="2"/>
      <c r="M50" s="2"/>
      <c r="N50" s="2"/>
      <c r="O50" s="2"/>
      <c r="P50" s="2"/>
    </row>
    <row r="51" spans="1:16" s="12" customFormat="1" ht="30" customHeight="1" x14ac:dyDescent="0.25">
      <c r="A51" s="16" t="s">
        <v>51</v>
      </c>
      <c r="B51" s="17" t="s">
        <v>21</v>
      </c>
      <c r="C51" s="17" t="s">
        <v>5</v>
      </c>
      <c r="D51" s="24">
        <f>D52</f>
        <v>0</v>
      </c>
      <c r="E51" s="24">
        <f>E52</f>
        <v>500</v>
      </c>
      <c r="F51" s="24">
        <f>F52</f>
        <v>0</v>
      </c>
      <c r="G51" s="28" t="e">
        <f t="shared" si="2"/>
        <v>#DIV/0!</v>
      </c>
      <c r="H51" s="28">
        <f t="shared" si="3"/>
        <v>0</v>
      </c>
      <c r="I51" s="10"/>
      <c r="J51" s="11"/>
      <c r="K51" s="11"/>
      <c r="L51" s="11"/>
      <c r="M51" s="11"/>
      <c r="N51" s="11"/>
      <c r="O51" s="11"/>
      <c r="P51" s="11"/>
    </row>
    <row r="52" spans="1:16" ht="30" customHeight="1" outlineLevel="1" x14ac:dyDescent="0.25">
      <c r="A52" s="18" t="s">
        <v>52</v>
      </c>
      <c r="B52" s="19" t="s">
        <v>21</v>
      </c>
      <c r="C52" s="19" t="s">
        <v>4</v>
      </c>
      <c r="D52" s="25">
        <v>0</v>
      </c>
      <c r="E52" s="25">
        <v>500</v>
      </c>
      <c r="F52" s="25">
        <v>0</v>
      </c>
      <c r="G52" s="25" t="e">
        <f t="shared" si="2"/>
        <v>#DIV/0!</v>
      </c>
      <c r="H52" s="25">
        <f t="shared" si="3"/>
        <v>0</v>
      </c>
      <c r="I52" s="6"/>
      <c r="J52" s="2"/>
      <c r="K52" s="2"/>
      <c r="L52" s="2"/>
      <c r="M52" s="2"/>
      <c r="N52" s="2"/>
      <c r="O52" s="2"/>
      <c r="P52" s="2"/>
    </row>
    <row r="53" spans="1:16" ht="15.75" customHeight="1" x14ac:dyDescent="0.25">
      <c r="A53" s="20" t="s">
        <v>53</v>
      </c>
      <c r="B53" s="21"/>
      <c r="C53" s="21"/>
      <c r="D53" s="27">
        <f>D9+D18+D20+D24+D30+D36+D42+D44+D49+D51</f>
        <v>122528386.67999999</v>
      </c>
      <c r="E53" s="27">
        <f>E9+E18+E20+E24+E30+E34+E36+E42+E44+E49+E51</f>
        <v>235115226.42000002</v>
      </c>
      <c r="F53" s="27">
        <f>F9+F18+F20+F24+F30+F36+F42+F44+F49+F51</f>
        <v>122729555.93999998</v>
      </c>
      <c r="G53" s="28">
        <f t="shared" si="2"/>
        <v>100.16418175857108</v>
      </c>
      <c r="H53" s="28">
        <f t="shared" si="3"/>
        <v>52.199748101707812</v>
      </c>
      <c r="I53" s="6"/>
      <c r="J53" s="2"/>
      <c r="K53" s="2"/>
      <c r="L53" s="2"/>
      <c r="M53" s="2"/>
      <c r="N53" s="2"/>
      <c r="O53" s="2"/>
    </row>
    <row r="54" spans="1:16" ht="12.75" customHeight="1" x14ac:dyDescent="0.25">
      <c r="A54" s="8"/>
      <c r="B54" s="8"/>
      <c r="C54" s="8"/>
      <c r="D54" s="14"/>
      <c r="E54" s="14"/>
      <c r="F54" s="14"/>
      <c r="G54" s="14"/>
      <c r="H54" s="8"/>
      <c r="I54" s="2"/>
      <c r="J54" s="2"/>
      <c r="K54" s="2"/>
      <c r="L54" s="2"/>
      <c r="M54" s="2"/>
      <c r="N54" s="2"/>
      <c r="O54" s="2"/>
    </row>
  </sheetData>
  <autoFilter ref="A8:H53"/>
  <mergeCells count="13">
    <mergeCell ref="B6:B7"/>
    <mergeCell ref="C6:C7"/>
    <mergeCell ref="G6:G7"/>
    <mergeCell ref="H6:H7"/>
    <mergeCell ref="A1:H1"/>
    <mergeCell ref="A4:H4"/>
    <mergeCell ref="A5:H5"/>
    <mergeCell ref="A2:H2"/>
    <mergeCell ref="A3:H3"/>
    <mergeCell ref="F6:F7"/>
    <mergeCell ref="E6:E7"/>
    <mergeCell ref="D6:D7"/>
    <mergeCell ref="A6:A7"/>
  </mergeCells>
  <phoneticPr fontId="0" type="noConversion"/>
  <pageMargins left="0.98425196850393704" right="0.59055118110236227" top="0.59055118110236227" bottom="0.59055118110236227" header="0.39370078740157483" footer="0.39370078740157483"/>
  <pageSetup paperSize="9" scale="95" fitToHeight="0" orientation="landscape" errors="blank" r:id="rId1"/>
  <headerFooter>
    <oddHeader>&amp;C&amp;P</oddHeader>
  </headerFooter>
  <rowBreaks count="1" manualBreakCount="1">
    <brk id="1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5E61E9D9-88A1-48D1-87F2-11F8606521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Бокова Елена Евгеньевна</dc:creator>
  <cp:lastModifiedBy>Кириллова Нина Владимировна</cp:lastModifiedBy>
  <cp:lastPrinted>2022-04-15T07:39:06Z</cp:lastPrinted>
  <dcterms:created xsi:type="dcterms:W3CDTF">2016-04-19T11:53:34Z</dcterms:created>
  <dcterms:modified xsi:type="dcterms:W3CDTF">2023-08-03T13:54:17Z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d:/bud/2016\ReportManager\sqr_generator2016.xls</vt:lpwstr>
  </property>
</Properties>
</file>